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499 Sutures manuals no absorbibles\Licitacions\Esborranys\Proveïdors\Ofertes econòmiques OK\"/>
    </mc:Choice>
  </mc:AlternateContent>
  <xr:revisionPtr revIDLastSave="0" documentId="13_ncr:1_{1577D178-F39A-4E90-83A7-A5595DF9D05B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LOT 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2" i="1" l="1"/>
  <c r="P22" i="1"/>
  <c r="Q22" i="1" s="1"/>
  <c r="L22" i="1"/>
  <c r="K22" i="1"/>
  <c r="R21" i="1"/>
  <c r="P21" i="1"/>
  <c r="Q21" i="1" s="1"/>
  <c r="L21" i="1"/>
  <c r="K21" i="1"/>
  <c r="L20" i="1"/>
  <c r="R20" i="1"/>
  <c r="K20" i="1"/>
  <c r="P20" i="1"/>
  <c r="Q20" i="1" s="1"/>
  <c r="Q26" i="1" l="1"/>
  <c r="Q28" i="1" s="1"/>
  <c r="K26" i="1"/>
  <c r="K28" i="1" s="1"/>
  <c r="S22" i="1"/>
  <c r="S21" i="1"/>
  <c r="S20" i="1"/>
  <c r="S26" i="1" l="1"/>
  <c r="S28" i="1" s="1"/>
</calcChain>
</file>

<file path=xl/sharedStrings.xml><?xml version="1.0" encoding="utf-8"?>
<sst xmlns="http://schemas.openxmlformats.org/spreadsheetml/2006/main" count="60" uniqueCount="58">
  <si>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</si>
  <si>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</si>
  <si>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</si>
  <si>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</si>
  <si>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</si>
  <si>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</si>
  <si>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</si>
  <si>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</si>
  <si>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</si>
  <si>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</si>
  <si>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</si>
  <si>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</si>
  <si>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</si>
  <si>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</si>
  <si>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</si>
  <si>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</si>
  <si>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</si>
  <si>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</si>
  <si>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</si>
  <si>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</si>
  <si>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</si>
  <si>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</si>
  <si>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</si>
  <si>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</si>
  <si>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</si>
  <si>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</si>
  <si>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</si>
  <si>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</si>
  <si>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</si>
  <si>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</si>
  <si>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</si>
  <si>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</si>
  <si>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</si>
  <si>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</si>
  <si>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</si>
  <si>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</si>
  <si>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</si>
  <si>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</si>
  <si>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</si>
  <si>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</si>
  <si>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</si>
  <si>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</si>
  <si>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</si>
  <si>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</si>
  <si>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</si>
  <si>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</si>
  <si>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</si>
  <si>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</si>
  <si>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</si>
  <si>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</si>
  <si>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</si>
  <si>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 xml:space="preserve"> ACM 25/499 </t>
  </si>
  <si>
    <t xml:space="preserve">SUBMINISTRAMENT DE SUTURES MANUALS NO ABSORBIBLES SEGELLADORS I COLES QUIRÚRGIQUES I PASSADORS SUTURES ARTROSCÒPIA PER LA FUNDACIÓ DE GESTIÓ SANITÀRIA DE L’HOSPITAL DE LA SANTA CREU I SANT PAU </t>
  </si>
  <si>
    <t>TOTAL PRESSUPOST BASE LICITACIÓ (2 ANYS)</t>
  </si>
  <si>
    <t>9.Polipropilè</t>
  </si>
  <si>
    <t>Sutura no absorbible monofilar polipropilè sintètic fil calibre 3/0, longitud 90 cm, tintat - agulla 1/2 cercle, taper point,  longitud 36 mm</t>
  </si>
  <si>
    <t>Sutura no absorbible monofilar polipropilè sintètic -fil: calibre 10/0, longitud 20cm, tintat - doble agulla recta, punta  espatulada invertida,  longitud 16 mm</t>
  </si>
  <si>
    <t>Sutura no absorbible monofilar polipropilè sintètic  -fil: calibre 10/0, longitud 20 cm, tintat - agulla 1/4  cercle,  cos cilíndric punta taper cut triangular,  longitud 13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</si>
</sst>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  <xf numFmtId="0" fontId="1" fillId="0" borderId="0"/>
  </cellStyleXfs>
  <cellXfs count="147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0" borderId="52" xfId="2" applyFont="1" applyFill="1" applyBorder="1" applyAlignment="1">
      <alignment vertical="center" wrapText="1"/>
    </xf>
    <xf numFmtId="0" fontId="7" fillId="0" borderId="52" xfId="2" applyFont="1" applyFill="1" applyBorder="1" applyAlignment="1">
      <alignment horizontal="center" vertical="center" textRotation="180" wrapText="1"/>
    </xf>
    <xf numFmtId="0" fontId="7" fillId="60" borderId="52" xfId="2" applyFont="1" applyFill="1" applyBorder="1" applyAlignment="1">
      <alignment vertical="center" wrapText="1"/>
    </xf>
    <xf numFmtId="0" fontId="7" fillId="63" borderId="52" xfId="2" applyFont="1" applyFill="1" applyBorder="1" applyAlignment="1">
      <alignment vertical="center" wrapText="1"/>
    </xf>
    <xf numFmtId="0" fontId="7" fillId="64" borderId="52" xfId="2" applyFont="1" applyFill="1" applyBorder="1" applyAlignment="1">
      <alignment vertical="center" wrapText="1"/>
    </xf>
    <xf numFmtId="0" fontId="7" fillId="0" borderId="52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3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3" fontId="1" fillId="60" borderId="3" xfId="2" applyNumberFormat="1" applyFont="1" applyFill="1" applyBorder="1" applyAlignment="1" applyProtection="1">
      <alignment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1" xfId="2" applyNumberFormat="1" applyFont="1" applyFill="1" applyBorder="1" applyAlignment="1">
      <alignment horizontal="right" vertical="center"/>
    </xf>
    <xf numFmtId="4" fontId="8" fillId="2" borderId="50" xfId="2" applyNumberFormat="1" applyFont="1" applyFill="1" applyBorder="1" applyAlignment="1">
      <alignment horizontal="right" vertical="center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60" borderId="52" xfId="2" applyFont="1" applyFill="1" applyBorder="1" applyAlignment="1" applyProtection="1">
      <alignment vertical="center"/>
    </xf>
    <xf numFmtId="0" fontId="7" fillId="3" borderId="40" xfId="2" applyFont="1" applyFill="1" applyBorder="1" applyAlignment="1">
      <alignment vertical="center" wrapText="1"/>
    </xf>
    <xf numFmtId="4" fontId="8" fillId="3" borderId="4" xfId="2" applyNumberFormat="1" applyFont="1" applyFill="1" applyBorder="1" applyAlignment="1">
      <alignment vertical="center"/>
    </xf>
    <xf numFmtId="4" fontId="8" fillId="3" borderId="9" xfId="2" applyNumberFormat="1" applyFont="1" applyFill="1" applyBorder="1" applyAlignment="1">
      <alignment vertical="center"/>
    </xf>
    <xf numFmtId="0" fontId="7" fillId="2" borderId="38" xfId="2" applyFont="1" applyFill="1" applyBorder="1" applyAlignment="1">
      <alignment vertical="center" wrapText="1"/>
    </xf>
    <xf numFmtId="4" fontId="8" fillId="2" borderId="2" xfId="2" applyNumberFormat="1" applyFont="1" applyFill="1" applyBorder="1" applyAlignment="1">
      <alignment horizontal="right" vertical="center"/>
    </xf>
    <xf numFmtId="4" fontId="8" fillId="2" borderId="7" xfId="2" applyNumberFormat="1" applyFont="1" applyFill="1" applyBorder="1" applyAlignment="1">
      <alignment horizontal="right" vertical="center"/>
    </xf>
    <xf numFmtId="4" fontId="8" fillId="60" borderId="3" xfId="2" applyNumberFormat="1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left" vertical="center" wrapText="1"/>
    </xf>
    <xf numFmtId="0" fontId="47" fillId="60" borderId="39" xfId="0" applyFont="1" applyFill="1" applyBorder="1" applyAlignment="1" applyProtection="1">
      <alignment horizontal="left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2" borderId="44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1" fillId="60" borderId="8" xfId="2" applyFont="1" applyFill="1" applyBorder="1" applyAlignment="1" applyProtection="1">
      <alignment horizontal="left" vertical="center" wrapText="1"/>
    </xf>
    <xf numFmtId="0" fontId="1" fillId="60" borderId="2" xfId="2" applyFont="1" applyFill="1" applyBorder="1" applyAlignment="1" applyProtection="1">
      <alignment horizontal="center" vertical="center" wrapText="1"/>
    </xf>
    <xf numFmtId="0" fontId="1" fillId="60" borderId="7" xfId="2" applyFont="1" applyFill="1" applyBorder="1" applyAlignment="1" applyProtection="1">
      <alignment horizontal="center" vertical="center" wrapText="1"/>
    </xf>
    <xf numFmtId="0" fontId="7" fillId="0" borderId="0" xfId="2" applyFont="1" applyBorder="1" applyAlignment="1">
      <alignment horizontal="right" vertical="center"/>
    </xf>
    <xf numFmtId="0" fontId="7" fillId="0" borderId="54" xfId="2" applyFont="1" applyBorder="1" applyAlignment="1">
      <alignment horizontal="right" vertical="center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112B9776-27F2-4B26-99C1-A4F92E1D8694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401114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8"/>
  <sheetViews>
    <sheetView showGridLines="0" tabSelected="1" topLeftCell="A20" zoomScale="85" zoomScaleNormal="85" workbookViewId="0">
      <selection activeCell="C18" sqref="A18:XFD20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10" customWidth="1"/>
    <col min="8" max="8" width="11.5703125" customWidth="1"/>
    <col min="9" max="9" width="10.7109375" bestFit="1" customWidth="1"/>
    <col min="10" max="10" width="17.140625" customWidth="1"/>
    <col min="11" max="11" width="17.28515625" customWidth="1"/>
    <col min="12" max="12" width="19.425781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5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3" t="s">
        <v>18</v>
      </c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15" t="s">
        <v>9</v>
      </c>
      <c r="B10" s="115"/>
      <c r="C10" s="115"/>
      <c r="D10" s="138" t="s">
        <v>52</v>
      </c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47"/>
      <c r="R10" s="47"/>
      <c r="S10" s="47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16" t="s">
        <v>10</v>
      </c>
      <c r="B11" s="116"/>
      <c r="C11" s="116"/>
      <c r="D11" s="46"/>
      <c r="E11" s="139" t="s">
        <v>51</v>
      </c>
      <c r="F11" s="139"/>
      <c r="G11" s="139"/>
      <c r="H11" s="139"/>
      <c r="I11" s="139"/>
      <c r="J11" s="139"/>
      <c r="K11" s="139"/>
      <c r="L11" s="139"/>
      <c r="M11" s="139"/>
      <c r="N11" s="48"/>
      <c r="O11" s="48"/>
      <c r="P11" s="48"/>
      <c r="Q11" s="48"/>
      <c r="R11" s="48"/>
      <c r="S11" s="48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4" t="s">
        <v>34</v>
      </c>
      <c r="B12" s="105"/>
      <c r="C12" s="105"/>
      <c r="D12" s="105"/>
      <c r="E12" s="105"/>
      <c r="F12" s="105"/>
      <c r="G12" s="105"/>
      <c r="H12" s="105"/>
      <c r="I12" s="105"/>
      <c r="J12" s="106"/>
      <c r="K12" s="104" t="s">
        <v>11</v>
      </c>
      <c r="L12" s="105"/>
      <c r="M12" s="105"/>
      <c r="N12" s="105"/>
      <c r="O12" s="105"/>
      <c r="P12" s="105"/>
      <c r="Q12" s="105"/>
      <c r="R12" s="105"/>
      <c r="S12" s="106"/>
      <c r="W12" s="26"/>
      <c r="X12" s="26"/>
    </row>
    <row r="13" spans="1:26" s="28" customFormat="1" ht="39" customHeight="1" x14ac:dyDescent="0.2">
      <c r="A13" s="43" t="s">
        <v>35</v>
      </c>
      <c r="B13" s="107"/>
      <c r="C13" s="108"/>
      <c r="D13" s="108"/>
      <c r="E13" s="109"/>
      <c r="F13" s="27" t="s">
        <v>36</v>
      </c>
      <c r="G13" s="107"/>
      <c r="H13" s="108"/>
      <c r="I13" s="108"/>
      <c r="J13" s="110"/>
      <c r="K13" s="96" t="s">
        <v>12</v>
      </c>
      <c r="L13" s="98"/>
      <c r="M13" s="99"/>
      <c r="N13" s="99"/>
      <c r="O13" s="99"/>
      <c r="P13" s="99"/>
      <c r="Q13" s="99"/>
      <c r="R13" s="99"/>
      <c r="S13" s="100"/>
      <c r="W13" s="26"/>
    </row>
    <row r="14" spans="1:26" s="28" customFormat="1" ht="39" customHeight="1" x14ac:dyDescent="0.2">
      <c r="A14" s="41" t="s">
        <v>37</v>
      </c>
      <c r="B14" s="111"/>
      <c r="C14" s="112"/>
      <c r="D14" s="112"/>
      <c r="E14" s="113"/>
      <c r="F14" s="29" t="s">
        <v>38</v>
      </c>
      <c r="G14" s="111"/>
      <c r="H14" s="112"/>
      <c r="I14" s="112"/>
      <c r="J14" s="114"/>
      <c r="K14" s="97"/>
      <c r="L14" s="101"/>
      <c r="M14" s="102"/>
      <c r="N14" s="102"/>
      <c r="O14" s="102"/>
      <c r="P14" s="102"/>
      <c r="Q14" s="102"/>
      <c r="R14" s="102"/>
      <c r="S14" s="103"/>
      <c r="W14" s="26"/>
    </row>
    <row r="15" spans="1:26" s="28" customFormat="1" ht="39" customHeight="1" x14ac:dyDescent="0.2">
      <c r="A15" s="41" t="s">
        <v>13</v>
      </c>
      <c r="B15" s="31"/>
      <c r="C15" s="29" t="s">
        <v>15</v>
      </c>
      <c r="D15" s="140"/>
      <c r="E15" s="141"/>
      <c r="F15" s="29" t="s">
        <v>39</v>
      </c>
      <c r="G15" s="111"/>
      <c r="H15" s="112"/>
      <c r="I15" s="112"/>
      <c r="J15" s="114"/>
      <c r="K15" s="30" t="s">
        <v>14</v>
      </c>
      <c r="L15" s="94"/>
      <c r="M15" s="94"/>
      <c r="N15" s="94"/>
      <c r="O15" s="94"/>
      <c r="P15" s="94"/>
      <c r="Q15" s="94"/>
      <c r="R15" s="94"/>
      <c r="S15" s="95"/>
      <c r="W15" s="26"/>
    </row>
    <row r="16" spans="1:26" s="28" customFormat="1" ht="39" customHeight="1" x14ac:dyDescent="0.2">
      <c r="A16" s="41" t="s">
        <v>40</v>
      </c>
      <c r="B16" s="111"/>
      <c r="C16" s="112"/>
      <c r="D16" s="112"/>
      <c r="E16" s="113"/>
      <c r="F16" s="32" t="s">
        <v>41</v>
      </c>
      <c r="G16" s="33" t="s">
        <v>42</v>
      </c>
      <c r="H16" s="42"/>
      <c r="I16" s="33" t="s">
        <v>16</v>
      </c>
      <c r="J16" s="42"/>
      <c r="K16" s="124" t="s">
        <v>43</v>
      </c>
      <c r="L16" s="120"/>
      <c r="M16" s="120"/>
      <c r="N16" s="120"/>
      <c r="O16" s="120"/>
      <c r="P16" s="120"/>
      <c r="Q16" s="120"/>
      <c r="R16" s="120"/>
      <c r="S16" s="121"/>
      <c r="W16" s="26"/>
    </row>
    <row r="17" spans="1:26" s="34" customFormat="1" ht="39" customHeight="1" thickBot="1" x14ac:dyDescent="0.3">
      <c r="A17" s="44" t="s">
        <v>17</v>
      </c>
      <c r="B17" s="126"/>
      <c r="C17" s="127"/>
      <c r="D17" s="127"/>
      <c r="E17" s="128"/>
      <c r="F17" s="45" t="s">
        <v>44</v>
      </c>
      <c r="G17" s="129"/>
      <c r="H17" s="130"/>
      <c r="I17" s="130"/>
      <c r="J17" s="131"/>
      <c r="K17" s="125"/>
      <c r="L17" s="122"/>
      <c r="M17" s="122"/>
      <c r="N17" s="122"/>
      <c r="O17" s="122"/>
      <c r="P17" s="122"/>
      <c r="Q17" s="122"/>
      <c r="R17" s="122"/>
      <c r="S17" s="123"/>
      <c r="W17" s="26"/>
    </row>
    <row r="18" spans="1:26" s="34" customFormat="1" ht="39" customHeight="1" thickBot="1" x14ac:dyDescent="0.3">
      <c r="A18" s="40"/>
      <c r="B18" s="40"/>
      <c r="C18" s="40"/>
      <c r="D18" s="40"/>
      <c r="E18" s="36"/>
      <c r="F18" s="37"/>
      <c r="G18" s="38"/>
      <c r="H18" s="38"/>
      <c r="I18" s="38"/>
      <c r="J18" s="38"/>
      <c r="K18" s="35"/>
      <c r="L18" s="38"/>
      <c r="M18" s="38"/>
      <c r="N18" s="38"/>
      <c r="O18" s="38"/>
      <c r="P18" s="134" t="s">
        <v>25</v>
      </c>
      <c r="Q18" s="135"/>
      <c r="R18" s="136" t="s">
        <v>26</v>
      </c>
      <c r="S18" s="137"/>
      <c r="W18" s="26"/>
    </row>
    <row r="19" spans="1:26" s="15" customFormat="1" ht="108" customHeight="1" x14ac:dyDescent="0.2">
      <c r="A19" s="50" t="s">
        <v>0</v>
      </c>
      <c r="B19" s="84" t="s">
        <v>46</v>
      </c>
      <c r="C19" s="132" t="s">
        <v>8</v>
      </c>
      <c r="D19" s="132"/>
      <c r="E19" s="51" t="s">
        <v>1</v>
      </c>
      <c r="F19" s="51" t="s">
        <v>2</v>
      </c>
      <c r="G19" s="52" t="s">
        <v>19</v>
      </c>
      <c r="H19" s="53" t="s">
        <v>45</v>
      </c>
      <c r="I19" s="53" t="s">
        <v>6</v>
      </c>
      <c r="J19" s="53" t="s">
        <v>33</v>
      </c>
      <c r="K19" s="54" t="s">
        <v>7</v>
      </c>
      <c r="L19" s="55" t="s">
        <v>50</v>
      </c>
      <c r="M19" s="51" t="s">
        <v>49</v>
      </c>
      <c r="N19" s="56" t="s">
        <v>3</v>
      </c>
      <c r="O19" s="57" t="s">
        <v>4</v>
      </c>
      <c r="P19" s="58" t="s">
        <v>27</v>
      </c>
      <c r="Q19" s="85" t="s">
        <v>5</v>
      </c>
      <c r="R19" s="88" t="s">
        <v>22</v>
      </c>
      <c r="S19" s="59" t="s">
        <v>21</v>
      </c>
      <c r="T19" s="16"/>
      <c r="U19" s="16"/>
      <c r="V19" s="16"/>
      <c r="W19" s="16"/>
      <c r="X19" s="16"/>
      <c r="Y19" s="16"/>
      <c r="Z19" s="16"/>
    </row>
    <row r="20" spans="1:26" s="15" customFormat="1" ht="39" customHeight="1" x14ac:dyDescent="0.2">
      <c r="A20" s="143" t="s">
        <v>54</v>
      </c>
      <c r="B20" s="60">
        <v>2024902</v>
      </c>
      <c r="C20" s="133" t="s">
        <v>55</v>
      </c>
      <c r="D20" s="133"/>
      <c r="E20" s="61"/>
      <c r="F20" s="61"/>
      <c r="G20" s="62"/>
      <c r="H20" s="63">
        <v>200</v>
      </c>
      <c r="I20" s="64" t="s">
        <v>20</v>
      </c>
      <c r="J20" s="91">
        <v>6.9</v>
      </c>
      <c r="K20" s="65">
        <f t="shared" ref="K20:K22" si="0">H20*J20</f>
        <v>1380</v>
      </c>
      <c r="L20" s="66" t="e">
        <f t="shared" ref="L20:L22" si="1">M20/G20</f>
        <v>#DIV/0!</v>
      </c>
      <c r="M20" s="67"/>
      <c r="N20" s="68"/>
      <c r="O20" s="80"/>
      <c r="P20" s="82">
        <f t="shared" ref="P20:P22" si="2">M20*(1-O20)</f>
        <v>0</v>
      </c>
      <c r="Q20" s="86">
        <f t="shared" ref="Q20:Q21" si="3">IF(ISERROR(P20/G20),0,(P20/G20)*H20)</f>
        <v>0</v>
      </c>
      <c r="R20" s="89" t="e">
        <f t="shared" ref="R20:R21" si="4">ROUNDUP((H20/G20),0)</f>
        <v>#DIV/0!</v>
      </c>
      <c r="S20" s="79" t="e">
        <f t="shared" ref="S20:S22" si="5">R20*P20</f>
        <v>#DIV/0!</v>
      </c>
      <c r="T20" s="16"/>
      <c r="U20" s="16"/>
      <c r="V20" s="16"/>
      <c r="W20" s="16"/>
      <c r="X20" s="16"/>
      <c r="Y20" s="16"/>
      <c r="Z20" s="16"/>
    </row>
    <row r="21" spans="1:26" s="15" customFormat="1" ht="39" customHeight="1" x14ac:dyDescent="0.2">
      <c r="A21" s="143"/>
      <c r="B21" s="60">
        <v>2024078</v>
      </c>
      <c r="C21" s="133" t="s">
        <v>56</v>
      </c>
      <c r="D21" s="133"/>
      <c r="E21" s="61"/>
      <c r="F21" s="61"/>
      <c r="G21" s="62"/>
      <c r="H21" s="63">
        <v>48</v>
      </c>
      <c r="I21" s="64" t="s">
        <v>20</v>
      </c>
      <c r="J21" s="91">
        <v>18.38</v>
      </c>
      <c r="K21" s="65">
        <f t="shared" si="0"/>
        <v>882.24</v>
      </c>
      <c r="L21" s="66" t="e">
        <f t="shared" si="1"/>
        <v>#DIV/0!</v>
      </c>
      <c r="M21" s="67"/>
      <c r="N21" s="68"/>
      <c r="O21" s="80"/>
      <c r="P21" s="82">
        <f t="shared" si="2"/>
        <v>0</v>
      </c>
      <c r="Q21" s="86">
        <f t="shared" si="3"/>
        <v>0</v>
      </c>
      <c r="R21" s="89" t="e">
        <f t="shared" si="4"/>
        <v>#DIV/0!</v>
      </c>
      <c r="S21" s="79" t="e">
        <f t="shared" si="5"/>
        <v>#DIV/0!</v>
      </c>
      <c r="T21" s="16"/>
      <c r="U21" s="16"/>
      <c r="V21" s="16"/>
      <c r="W21" s="16"/>
      <c r="X21" s="16"/>
      <c r="Y21" s="16"/>
      <c r="Z21" s="16"/>
    </row>
    <row r="22" spans="1:26" s="15" customFormat="1" ht="48" customHeight="1" thickBot="1" x14ac:dyDescent="0.25">
      <c r="A22" s="144"/>
      <c r="B22" s="69">
        <v>2024259</v>
      </c>
      <c r="C22" s="142" t="s">
        <v>57</v>
      </c>
      <c r="D22" s="142"/>
      <c r="E22" s="70"/>
      <c r="F22" s="70"/>
      <c r="G22" s="71"/>
      <c r="H22" s="72">
        <v>24</v>
      </c>
      <c r="I22" s="73" t="s">
        <v>20</v>
      </c>
      <c r="J22" s="92">
        <v>21.82</v>
      </c>
      <c r="K22" s="74">
        <f t="shared" si="0"/>
        <v>523.68000000000006</v>
      </c>
      <c r="L22" s="75" t="e">
        <f t="shared" si="1"/>
        <v>#DIV/0!</v>
      </c>
      <c r="M22" s="76"/>
      <c r="N22" s="77"/>
      <c r="O22" s="81"/>
      <c r="P22" s="83">
        <f t="shared" si="2"/>
        <v>0</v>
      </c>
      <c r="Q22" s="87">
        <f t="shared" ref="Q22" si="6">IF(ISERROR(P22/G22),0,(P22/G22)*H22)</f>
        <v>0</v>
      </c>
      <c r="R22" s="90" t="e">
        <f t="shared" ref="R22" si="7">ROUNDUP((H22/G22),0)</f>
        <v>#DIV/0!</v>
      </c>
      <c r="S22" s="78" t="e">
        <f t="shared" si="5"/>
        <v>#DIV/0!</v>
      </c>
      <c r="T22" s="16"/>
      <c r="U22" s="16"/>
      <c r="V22" s="16"/>
      <c r="W22" s="16"/>
      <c r="X22" s="16"/>
      <c r="Y22" s="16"/>
      <c r="Z22" s="16"/>
    </row>
    <row r="23" spans="1:26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119"/>
      <c r="B24" s="119"/>
      <c r="C24" s="119"/>
      <c r="D24" s="119"/>
      <c r="E24" s="119"/>
      <c r="F24" s="119"/>
      <c r="G24" s="119"/>
      <c r="H24" s="22"/>
      <c r="I24" s="1"/>
      <c r="J24" s="1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19"/>
      <c r="B25" s="119"/>
      <c r="C25" s="119"/>
      <c r="D25" s="119"/>
      <c r="E25" s="119"/>
      <c r="F25" s="119"/>
      <c r="G25" s="119"/>
      <c r="H25" s="22"/>
      <c r="I25" s="2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">
      <c r="A26" s="119"/>
      <c r="B26" s="119"/>
      <c r="C26" s="119"/>
      <c r="D26" s="119"/>
      <c r="E26" s="119"/>
      <c r="F26" s="119"/>
      <c r="G26" s="119"/>
      <c r="H26" s="22"/>
      <c r="I26" s="1"/>
      <c r="J26" s="5" t="s">
        <v>47</v>
      </c>
      <c r="K26" s="6">
        <f>SUM(K20:K25)</f>
        <v>2785.92</v>
      </c>
      <c r="L26" s="24"/>
      <c r="M26" s="1"/>
      <c r="N26" s="7"/>
      <c r="O26" s="7"/>
      <c r="P26" s="7"/>
      <c r="Q26" s="6">
        <f>SUM(Q20:Q25)</f>
        <v>0</v>
      </c>
      <c r="R26" s="1"/>
      <c r="S26" s="6" t="e">
        <f>SUM(S20:S22)</f>
        <v>#DIV/0!</v>
      </c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"/>
      <c r="B27" s="1"/>
      <c r="C27" s="1"/>
      <c r="D27" s="20"/>
      <c r="E27" s="21"/>
      <c r="F27" s="18"/>
      <c r="G27" s="19"/>
      <c r="H27" s="22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39"/>
      <c r="B28" s="39"/>
      <c r="C28" s="39"/>
      <c r="D28" s="39"/>
      <c r="E28" s="39"/>
      <c r="F28" s="145" t="s">
        <v>53</v>
      </c>
      <c r="G28" s="145"/>
      <c r="H28" s="145"/>
      <c r="I28" s="145"/>
      <c r="J28" s="146"/>
      <c r="K28" s="6">
        <f>K26*2</f>
        <v>5571.84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8" t="s">
        <v>23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0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11" t="s">
        <v>32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1" t="s">
        <v>24</v>
      </c>
      <c r="B35" s="11"/>
      <c r="C35" s="11"/>
      <c r="D35" s="11"/>
      <c r="E35" s="11"/>
      <c r="F35" s="11"/>
      <c r="G35" s="11"/>
      <c r="H35" s="49"/>
      <c r="I35" s="11"/>
      <c r="J35" s="11"/>
      <c r="K35" s="11"/>
      <c r="L35" s="11"/>
      <c r="M35" s="11"/>
      <c r="N35" s="11"/>
      <c r="O35" s="11"/>
      <c r="P35" s="11"/>
      <c r="Q35" s="11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2" t="s">
        <v>28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2" t="s">
        <v>29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2" t="s">
        <v>30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17" t="s">
        <v>48</v>
      </c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7"/>
      <c r="M44" s="13"/>
      <c r="N44" s="13"/>
      <c r="O44" s="13"/>
      <c r="P44" s="13"/>
      <c r="Q44" s="13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17" t="s">
        <v>31</v>
      </c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7"/>
      <c r="M46" s="13"/>
      <c r="N46" s="13"/>
      <c r="O46" s="13"/>
      <c r="P46" s="13"/>
      <c r="Q46" s="13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"/>
      <c r="S48" s="1"/>
      <c r="T48" s="1"/>
      <c r="U48" s="1"/>
      <c r="V48" s="1"/>
      <c r="W48" s="1"/>
      <c r="X48" s="1"/>
      <c r="Y48" s="1"/>
      <c r="Z48" s="1"/>
    </row>
  </sheetData>
  <sheetProtection selectLockedCells="1"/>
  <protectedRanges>
    <protectedRange sqref="F11:H11" name="Rango1"/>
    <protectedRange sqref="Q18 D18:E18 D13:E17 Q13:Q17" name="Rango1_1"/>
  </protectedRanges>
  <mergeCells count="32">
    <mergeCell ref="F28:J28"/>
    <mergeCell ref="A45:Q45"/>
    <mergeCell ref="A24:G26"/>
    <mergeCell ref="A43:R43"/>
    <mergeCell ref="L16:S17"/>
    <mergeCell ref="B16:E16"/>
    <mergeCell ref="K16:K17"/>
    <mergeCell ref="B17:E17"/>
    <mergeCell ref="G17:J17"/>
    <mergeCell ref="C19:D19"/>
    <mergeCell ref="C20:D20"/>
    <mergeCell ref="P18:Q18"/>
    <mergeCell ref="R18:S18"/>
    <mergeCell ref="C21:D21"/>
    <mergeCell ref="C22:D22"/>
    <mergeCell ref="A20:A22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Eva Bedmar Marques</cp:lastModifiedBy>
  <cp:lastPrinted>2025-09-30T06:04:47Z</cp:lastPrinted>
  <dcterms:created xsi:type="dcterms:W3CDTF">2017-04-20T06:50:43Z</dcterms:created>
  <dcterms:modified xsi:type="dcterms:W3CDTF">2025-09-30T06:04:53Z</dcterms:modified>
</cp:coreProperties>
</file>